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555" windowWidth="19815" windowHeight="940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8" i="1"/>
  <c r="N26"/>
  <c r="N10"/>
  <c r="N36"/>
  <c r="N20"/>
  <c r="N19"/>
  <c r="N18"/>
  <c r="N17"/>
  <c r="N16"/>
  <c r="N15"/>
  <c r="N14"/>
  <c r="N13"/>
  <c r="N12"/>
  <c r="N11"/>
  <c r="N9"/>
  <c r="N8"/>
  <c r="N43"/>
  <c r="N42"/>
  <c r="N41"/>
  <c r="N40"/>
  <c r="N39"/>
  <c r="N37"/>
  <c r="N35"/>
  <c r="N34"/>
  <c r="N33"/>
  <c r="N32"/>
  <c r="N31"/>
  <c r="N30"/>
  <c r="N29"/>
  <c r="N28"/>
  <c r="N27"/>
  <c r="N25"/>
  <c r="N24"/>
  <c r="N22"/>
  <c r="N23"/>
  <c r="N21"/>
  <c r="L10" l="1"/>
  <c r="C2"/>
  <c r="D2"/>
  <c r="E2"/>
  <c r="F2"/>
  <c r="G2"/>
  <c r="H2"/>
  <c r="I2"/>
  <c r="J2"/>
  <c r="K2"/>
  <c r="M4" l="1"/>
  <c r="L4"/>
  <c r="L8"/>
  <c r="M2"/>
  <c r="M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L3"/>
  <c r="L5"/>
  <c r="L6"/>
  <c r="L7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2"/>
</calcChain>
</file>

<file path=xl/sharedStrings.xml><?xml version="1.0" encoding="utf-8"?>
<sst xmlns="http://schemas.openxmlformats.org/spreadsheetml/2006/main" count="53" uniqueCount="52">
  <si>
    <t>Показатели</t>
  </si>
  <si>
    <t>СОШ №1</t>
  </si>
  <si>
    <t>СОШ №2</t>
  </si>
  <si>
    <t>СОШ №4</t>
  </si>
  <si>
    <t>ООШ №5</t>
  </si>
  <si>
    <t>СОШ №6</t>
  </si>
  <si>
    <t>СОШ №8</t>
  </si>
  <si>
    <t>СОШ №9</t>
  </si>
  <si>
    <t>Лицей</t>
  </si>
  <si>
    <t>Гимназия</t>
  </si>
  <si>
    <t>Количество обучающихся, закончивших уровень:</t>
  </si>
  <si>
    <t>Количество обучающихся, закончивших уровень обучения 
 на «4» и «5»
 1-4</t>
  </si>
  <si>
    <t>Количество обучающихся, не освоивших основную образовательную программу и переведенных условно
 на начальном уровне обучения (1-4 классы)</t>
  </si>
  <si>
    <t>на основном уровне (5-9 классы)</t>
  </si>
  <si>
    <t>Количество обучающихся, не допущенных до итоговой аттестации:
  - 9 класс</t>
  </si>
  <si>
    <t>- 11 класс</t>
  </si>
  <si>
    <t>Количество обучающихся выпускного класса, не  получивших аттестат 
  - за курс основного общего образования;</t>
  </si>
  <si>
    <t>- за курс среднего общего образования</t>
  </si>
  <si>
    <t>Количество детей, обучающихся по программам
  - углубленного изучения отдельных предметов;</t>
  </si>
  <si>
    <t>- адаптированным программам;</t>
  </si>
  <si>
    <t>- профильным программам;</t>
  </si>
  <si>
    <t>- семейного образования</t>
  </si>
  <si>
    <t>Количество обучающихся 5-9 классов, изучающих на профильном и углубленном уровне предметы физико-математической направленности</t>
  </si>
  <si>
    <t>Количество обучающихся 10-11 классов, изучающих на профильном и углубленном уровне предметы физико-математического направления</t>
  </si>
  <si>
    <t>Количество выпускников 11 классов, обучавшихся по программам углубленного и профильного уровней и сдавших ЕГЭ по выбору с результатом не ниже 70 баллов</t>
  </si>
  <si>
    <t>Количество медалистов всего в 2022 году</t>
  </si>
  <si>
    <t>Количество медалистов, подтвердивших уровень знаний по обязательным предметам (70 баллов и выше на ЕГЭ)</t>
  </si>
  <si>
    <t>Количество обучающихся, участвовавших в ВПР:</t>
  </si>
  <si>
    <t>начальной школы</t>
  </si>
  <si>
    <t>основной школы</t>
  </si>
  <si>
    <t>средней школы</t>
  </si>
  <si>
    <t>Количество обучающихся старшей школы, включенных в программы «профессиональных проб» и «социальных практик»</t>
  </si>
  <si>
    <t>Количество специализированных классов:
 муниципальных/ в них обучающихся</t>
  </si>
  <si>
    <t>2/39</t>
  </si>
  <si>
    <t>4/108</t>
  </si>
  <si>
    <t>2/63</t>
  </si>
  <si>
    <t>краевых/ в них обучающихся</t>
  </si>
  <si>
    <t>3/78</t>
  </si>
  <si>
    <t>Количество обучающихся, принявших участие в мониторинговых процедурах на основе заданий международных исследований</t>
  </si>
  <si>
    <t>Количество выпускников 11 классов, обучавшихся в специализированных классах и сдавших ЕГЭ по выбору с результатом не ниже 70 баллов</t>
  </si>
  <si>
    <t>Количество выпускников 9-х классов, продолживших обучение в 10 классе</t>
  </si>
  <si>
    <t>Количество обучающихся, продолживших обучение в СПО</t>
  </si>
  <si>
    <t>Количество выпускников 11-х классов, поступивших в</t>
  </si>
  <si>
    <t>ВУЗы</t>
  </si>
  <si>
    <t>ССузы</t>
  </si>
  <si>
    <t>Количество выпускников 9-х классов, поступивших в ПОО, выбравших для продолжения обучения специальность (профессию), близкую по профилю обучения предметам, выбранным для сдачи ГИА</t>
  </si>
  <si>
    <t>Количество выпускников 11-х классов, поступивших в ПОО и ОО ВО, выбравших для продолжения обучения специальность (профессию), близкую по профилю обучения по предметам, выбранным для сдачи ГИА.</t>
  </si>
  <si>
    <t>Количество обучающихся, вовлеченных в обучение финансовой грамотности(урочная и факультативная деятельность)</t>
  </si>
  <si>
    <t>Количество обучающихся, принявших участие в турнирах, олимпиадах по финансовой грамотности</t>
  </si>
  <si>
    <t>Общее количество по муниципалитету</t>
  </si>
  <si>
    <t>Среднее по муниципалитету</t>
  </si>
  <si>
    <t>Доля от общего количества обучающихся</t>
  </si>
</sst>
</file>

<file path=xl/styles.xml><?xml version="1.0" encoding="utf-8"?>
<styleSheet xmlns="http://schemas.openxmlformats.org/spreadsheetml/2006/main">
  <numFmts count="1">
    <numFmt numFmtId="164" formatCode="d\-m"/>
  </numFmts>
  <fonts count="8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&quot;Times New Roman&quot;"/>
    </font>
    <font>
      <sz val="10"/>
      <name val="Arial"/>
    </font>
    <font>
      <sz val="11"/>
      <color theme="1"/>
      <name val="Arial"/>
      <scheme val="minor"/>
    </font>
    <font>
      <u/>
      <sz val="12"/>
      <color theme="1"/>
      <name val="&quot;Times New Roman&quot;"/>
    </font>
    <font>
      <sz val="12"/>
      <color rgb="FF000000"/>
      <name val="&quot;Times New Roman&quot;"/>
    </font>
    <font>
      <sz val="12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/>
    <xf numFmtId="0" fontId="3" fillId="0" borderId="5" xfId="0" applyFont="1" applyBorder="1"/>
    <xf numFmtId="0" fontId="2" fillId="0" borderId="3" xfId="0" applyFont="1" applyFill="1" applyBorder="1" applyAlignment="1">
      <alignment vertical="top"/>
    </xf>
    <xf numFmtId="0" fontId="3" fillId="0" borderId="3" xfId="0" applyFont="1" applyFill="1" applyBorder="1"/>
    <xf numFmtId="0" fontId="3" fillId="0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3"/>
  <sheetViews>
    <sheetView tabSelected="1" topLeftCell="A25" zoomScale="80" zoomScaleNormal="80" workbookViewId="0">
      <selection activeCell="I41" sqref="I41"/>
    </sheetView>
  </sheetViews>
  <sheetFormatPr defaultColWidth="12.5703125" defaultRowHeight="15.75" customHeight="1"/>
  <cols>
    <col min="1" max="1" width="6.140625" customWidth="1"/>
    <col min="2" max="2" width="68.5703125" customWidth="1"/>
    <col min="3" max="3" width="10.7109375" customWidth="1"/>
    <col min="4" max="4" width="10.5703125" customWidth="1"/>
    <col min="5" max="7" width="10.42578125" customWidth="1"/>
    <col min="8" max="9" width="10.7109375" customWidth="1"/>
    <col min="10" max="10" width="8" customWidth="1"/>
    <col min="11" max="11" width="11.140625" customWidth="1"/>
    <col min="12" max="12" width="13" customWidth="1"/>
    <col min="13" max="13" width="17.140625" customWidth="1"/>
    <col min="14" max="14" width="23" customWidth="1"/>
  </cols>
  <sheetData>
    <row r="1" spans="1:14" ht="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49</v>
      </c>
      <c r="M1" s="9" t="s">
        <v>50</v>
      </c>
      <c r="N1" s="9" t="s">
        <v>51</v>
      </c>
    </row>
    <row r="2" spans="1:14" ht="41.25" customHeight="1">
      <c r="A2" s="29">
        <v>1</v>
      </c>
      <c r="B2" s="16" t="s">
        <v>10</v>
      </c>
      <c r="C2" s="17">
        <f>SUM(C3:C7)</f>
        <v>813</v>
      </c>
      <c r="D2" s="17">
        <f t="shared" ref="D2:J2" si="0">SUM(D3:D7)</f>
        <v>811</v>
      </c>
      <c r="E2" s="17">
        <f t="shared" si="0"/>
        <v>850</v>
      </c>
      <c r="F2" s="17">
        <f t="shared" si="0"/>
        <v>693</v>
      </c>
      <c r="G2" s="17">
        <f t="shared" si="0"/>
        <v>956</v>
      </c>
      <c r="H2" s="17">
        <f t="shared" si="0"/>
        <v>542</v>
      </c>
      <c r="I2" s="17">
        <f t="shared" si="0"/>
        <v>1280</v>
      </c>
      <c r="J2" s="17">
        <f t="shared" si="0"/>
        <v>1177</v>
      </c>
      <c r="K2" s="17">
        <f>SUM(K3:K7)</f>
        <v>809</v>
      </c>
      <c r="L2" s="18">
        <f>SUM(C2:K2)</f>
        <v>7931</v>
      </c>
      <c r="M2" s="13">
        <f>SUM(C2:K2)/9</f>
        <v>881.22222222222217</v>
      </c>
      <c r="N2" s="13"/>
    </row>
    <row r="3" spans="1:14" ht="15">
      <c r="A3" s="30"/>
      <c r="B3" s="19">
        <v>44652</v>
      </c>
      <c r="C3" s="17">
        <v>338</v>
      </c>
      <c r="D3" s="17">
        <v>373</v>
      </c>
      <c r="E3" s="17">
        <v>352</v>
      </c>
      <c r="F3" s="17">
        <v>355</v>
      </c>
      <c r="G3" s="17">
        <v>411</v>
      </c>
      <c r="H3" s="17">
        <v>236</v>
      </c>
      <c r="I3" s="17">
        <v>487</v>
      </c>
      <c r="J3" s="20">
        <v>487</v>
      </c>
      <c r="K3" s="17">
        <v>344</v>
      </c>
      <c r="L3" s="18">
        <f t="shared" ref="L3:L43" si="1">SUM(C3:K3)</f>
        <v>3383</v>
      </c>
      <c r="M3" s="13">
        <f t="shared" ref="M3:M43" si="2">SUM(C3:K3)/9</f>
        <v>375.88888888888891</v>
      </c>
      <c r="N3" s="13"/>
    </row>
    <row r="4" spans="1:14" ht="15">
      <c r="A4" s="30"/>
      <c r="B4" s="19">
        <v>44778</v>
      </c>
      <c r="C4" s="17">
        <v>312</v>
      </c>
      <c r="D4" s="17">
        <v>308</v>
      </c>
      <c r="E4" s="17">
        <v>384</v>
      </c>
      <c r="F4" s="17">
        <v>292</v>
      </c>
      <c r="G4" s="17">
        <v>388</v>
      </c>
      <c r="H4" s="17">
        <v>228</v>
      </c>
      <c r="I4" s="17">
        <v>513</v>
      </c>
      <c r="J4" s="20">
        <v>434</v>
      </c>
      <c r="K4" s="17">
        <v>354</v>
      </c>
      <c r="L4" s="18">
        <f>SUM(C4:K4)</f>
        <v>3213</v>
      </c>
      <c r="M4" s="13">
        <f>SUM(C4:K4)/9</f>
        <v>357</v>
      </c>
      <c r="N4" s="13"/>
    </row>
    <row r="5" spans="1:14" ht="15">
      <c r="A5" s="30"/>
      <c r="B5" s="16">
        <v>9</v>
      </c>
      <c r="C5" s="17">
        <v>66</v>
      </c>
      <c r="D5" s="17">
        <v>58</v>
      </c>
      <c r="E5" s="17">
        <v>61</v>
      </c>
      <c r="F5" s="17">
        <v>46</v>
      </c>
      <c r="G5" s="17">
        <v>80</v>
      </c>
      <c r="H5" s="17">
        <v>44</v>
      </c>
      <c r="I5" s="17">
        <v>125</v>
      </c>
      <c r="J5" s="20">
        <v>105</v>
      </c>
      <c r="K5" s="17">
        <v>50</v>
      </c>
      <c r="L5" s="18">
        <f t="shared" si="1"/>
        <v>635</v>
      </c>
      <c r="M5" s="13">
        <f t="shared" si="2"/>
        <v>70.555555555555557</v>
      </c>
      <c r="N5" s="13"/>
    </row>
    <row r="6" spans="1:14" ht="15">
      <c r="A6" s="30"/>
      <c r="B6" s="16">
        <v>10</v>
      </c>
      <c r="C6" s="17">
        <v>44</v>
      </c>
      <c r="D6" s="17">
        <v>39</v>
      </c>
      <c r="E6" s="17">
        <v>23</v>
      </c>
      <c r="F6" s="17">
        <v>0</v>
      </c>
      <c r="G6" s="17">
        <v>30</v>
      </c>
      <c r="H6" s="17">
        <v>17</v>
      </c>
      <c r="I6" s="17">
        <v>93</v>
      </c>
      <c r="J6" s="20">
        <v>82</v>
      </c>
      <c r="K6" s="17">
        <v>38</v>
      </c>
      <c r="L6" s="18">
        <f t="shared" si="1"/>
        <v>366</v>
      </c>
      <c r="M6" s="13">
        <f t="shared" si="2"/>
        <v>40.666666666666664</v>
      </c>
      <c r="N6" s="13"/>
    </row>
    <row r="7" spans="1:14" ht="15">
      <c r="A7" s="31"/>
      <c r="B7" s="16">
        <v>11</v>
      </c>
      <c r="C7" s="17">
        <v>53</v>
      </c>
      <c r="D7" s="17">
        <v>33</v>
      </c>
      <c r="E7" s="17">
        <v>30</v>
      </c>
      <c r="F7" s="17">
        <v>0</v>
      </c>
      <c r="G7" s="17">
        <v>47</v>
      </c>
      <c r="H7" s="17">
        <v>17</v>
      </c>
      <c r="I7" s="17">
        <v>62</v>
      </c>
      <c r="J7" s="20">
        <v>69</v>
      </c>
      <c r="K7" s="17">
        <v>23</v>
      </c>
      <c r="L7" s="18">
        <f t="shared" si="1"/>
        <v>334</v>
      </c>
      <c r="M7" s="13">
        <f t="shared" si="2"/>
        <v>37.111111111111114</v>
      </c>
      <c r="N7" s="13"/>
    </row>
    <row r="8" spans="1:14" ht="51.75" customHeight="1">
      <c r="A8" s="29">
        <v>2</v>
      </c>
      <c r="B8" s="21" t="s">
        <v>11</v>
      </c>
      <c r="C8" s="17">
        <v>213</v>
      </c>
      <c r="D8" s="17">
        <v>170</v>
      </c>
      <c r="E8" s="17">
        <v>137</v>
      </c>
      <c r="F8" s="17">
        <v>112</v>
      </c>
      <c r="G8" s="17">
        <v>110</v>
      </c>
      <c r="H8" s="17">
        <v>89</v>
      </c>
      <c r="I8" s="17">
        <v>238</v>
      </c>
      <c r="J8" s="17">
        <v>263</v>
      </c>
      <c r="K8" s="17">
        <v>152</v>
      </c>
      <c r="L8" s="18">
        <f>SUM(C8:K8)</f>
        <v>1484</v>
      </c>
      <c r="M8" s="13">
        <f t="shared" si="2"/>
        <v>164.88888888888889</v>
      </c>
      <c r="N8" s="13">
        <f>L8/(L3)*100</f>
        <v>43.866390777416491</v>
      </c>
    </row>
    <row r="9" spans="1:14" ht="15">
      <c r="A9" s="30"/>
      <c r="B9" s="19">
        <v>44778</v>
      </c>
      <c r="C9" s="17">
        <v>125</v>
      </c>
      <c r="D9" s="17">
        <v>81</v>
      </c>
      <c r="E9" s="17">
        <v>111</v>
      </c>
      <c r="F9" s="17">
        <v>103</v>
      </c>
      <c r="G9" s="17">
        <v>103</v>
      </c>
      <c r="H9" s="17">
        <v>51</v>
      </c>
      <c r="I9" s="17">
        <v>191</v>
      </c>
      <c r="J9" s="17">
        <v>241</v>
      </c>
      <c r="K9" s="17">
        <v>140</v>
      </c>
      <c r="L9" s="18">
        <f t="shared" si="1"/>
        <v>1146</v>
      </c>
      <c r="M9" s="13">
        <f t="shared" si="2"/>
        <v>127.33333333333333</v>
      </c>
      <c r="N9" s="13">
        <f>L9/(L4)*100</f>
        <v>35.667600373482728</v>
      </c>
    </row>
    <row r="10" spans="1:14" ht="15">
      <c r="A10" s="31"/>
      <c r="B10" s="19">
        <v>44875</v>
      </c>
      <c r="C10" s="17">
        <v>49</v>
      </c>
      <c r="D10" s="17">
        <v>27</v>
      </c>
      <c r="E10" s="17">
        <v>28</v>
      </c>
      <c r="F10" s="17">
        <v>0</v>
      </c>
      <c r="G10" s="17">
        <v>28</v>
      </c>
      <c r="H10" s="17">
        <v>7</v>
      </c>
      <c r="I10" s="17">
        <v>81</v>
      </c>
      <c r="J10" s="17">
        <v>70</v>
      </c>
      <c r="K10" s="17">
        <v>30</v>
      </c>
      <c r="L10" s="18">
        <f>SUM(C10:K10)</f>
        <v>320</v>
      </c>
      <c r="M10" s="13">
        <f t="shared" si="2"/>
        <v>35.555555555555557</v>
      </c>
      <c r="N10" s="13">
        <f>L10/(L6+L7)*100</f>
        <v>45.714285714285715</v>
      </c>
    </row>
    <row r="11" spans="1:14" ht="45">
      <c r="A11" s="29">
        <v>3</v>
      </c>
      <c r="B11" s="21" t="s">
        <v>12</v>
      </c>
      <c r="C11" s="17">
        <v>1</v>
      </c>
      <c r="D11" s="17">
        <v>4</v>
      </c>
      <c r="E11" s="17">
        <v>5</v>
      </c>
      <c r="F11" s="17">
        <v>19</v>
      </c>
      <c r="G11" s="17">
        <v>36</v>
      </c>
      <c r="H11" s="17">
        <v>22</v>
      </c>
      <c r="I11" s="17">
        <v>6</v>
      </c>
      <c r="J11" s="20">
        <v>0</v>
      </c>
      <c r="K11" s="17">
        <v>2</v>
      </c>
      <c r="L11" s="18">
        <f t="shared" si="1"/>
        <v>95</v>
      </c>
      <c r="M11" s="13">
        <f t="shared" si="2"/>
        <v>10.555555555555555</v>
      </c>
      <c r="N11" s="13">
        <f>L11/(L3)*100</f>
        <v>2.8081584392550991</v>
      </c>
    </row>
    <row r="12" spans="1:14" ht="15">
      <c r="A12" s="31"/>
      <c r="B12" s="22" t="s">
        <v>13</v>
      </c>
      <c r="C12" s="17">
        <v>3</v>
      </c>
      <c r="D12" s="17">
        <v>8</v>
      </c>
      <c r="E12" s="17">
        <v>8</v>
      </c>
      <c r="F12" s="17">
        <v>5</v>
      </c>
      <c r="G12" s="17">
        <v>7</v>
      </c>
      <c r="H12" s="17">
        <v>27</v>
      </c>
      <c r="I12" s="17">
        <v>2</v>
      </c>
      <c r="J12" s="20">
        <v>1</v>
      </c>
      <c r="K12" s="17">
        <v>4</v>
      </c>
      <c r="L12" s="18">
        <f t="shared" si="1"/>
        <v>65</v>
      </c>
      <c r="M12" s="13">
        <f t="shared" si="2"/>
        <v>7.2222222222222223</v>
      </c>
      <c r="N12" s="13">
        <f>L12/(L4+L5)*100</f>
        <v>1.6891891891891893</v>
      </c>
    </row>
    <row r="13" spans="1:14" ht="45">
      <c r="A13" s="29">
        <v>4</v>
      </c>
      <c r="B13" s="23" t="s">
        <v>14</v>
      </c>
      <c r="C13" s="17">
        <v>3</v>
      </c>
      <c r="D13" s="17">
        <v>1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20">
        <v>0</v>
      </c>
      <c r="K13" s="17">
        <v>0</v>
      </c>
      <c r="L13" s="18">
        <f t="shared" si="1"/>
        <v>5</v>
      </c>
      <c r="M13" s="13">
        <f t="shared" si="2"/>
        <v>0.55555555555555558</v>
      </c>
      <c r="N13" s="13">
        <f>L13/(L5)*100</f>
        <v>0.78740157480314954</v>
      </c>
    </row>
    <row r="14" spans="1:14" ht="15">
      <c r="A14" s="31"/>
      <c r="B14" s="24" t="s">
        <v>15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0">
        <v>0</v>
      </c>
      <c r="K14" s="17">
        <v>0</v>
      </c>
      <c r="L14" s="18">
        <f t="shared" si="1"/>
        <v>1</v>
      </c>
      <c r="M14" s="13">
        <f t="shared" si="2"/>
        <v>0.1111111111111111</v>
      </c>
      <c r="N14" s="13">
        <f>L14/(L7)*100</f>
        <v>0.29940119760479045</v>
      </c>
    </row>
    <row r="15" spans="1:14" ht="45">
      <c r="A15" s="29">
        <v>5</v>
      </c>
      <c r="B15" s="23" t="s">
        <v>16</v>
      </c>
      <c r="C15" s="17">
        <v>4</v>
      </c>
      <c r="D15" s="17">
        <v>3</v>
      </c>
      <c r="E15" s="17">
        <v>9</v>
      </c>
      <c r="F15" s="17">
        <v>4</v>
      </c>
      <c r="G15" s="17">
        <v>5</v>
      </c>
      <c r="H15" s="17">
        <v>1</v>
      </c>
      <c r="I15" s="17">
        <v>8</v>
      </c>
      <c r="J15" s="20">
        <v>1</v>
      </c>
      <c r="K15" s="17">
        <v>0</v>
      </c>
      <c r="L15" s="18">
        <f t="shared" si="1"/>
        <v>35</v>
      </c>
      <c r="M15" s="13">
        <f t="shared" si="2"/>
        <v>3.8888888888888888</v>
      </c>
      <c r="N15" s="13">
        <f>L15/(L5)*100</f>
        <v>5.5118110236220472</v>
      </c>
    </row>
    <row r="16" spans="1:14" ht="14.25">
      <c r="A16" s="31"/>
      <c r="B16" s="25" t="s">
        <v>17</v>
      </c>
      <c r="C16" s="17">
        <v>2</v>
      </c>
      <c r="D16" s="17">
        <v>2</v>
      </c>
      <c r="E16" s="17">
        <v>1</v>
      </c>
      <c r="F16" s="17">
        <v>0</v>
      </c>
      <c r="G16" s="17">
        <v>2</v>
      </c>
      <c r="H16" s="17">
        <v>0</v>
      </c>
      <c r="I16" s="17">
        <v>0</v>
      </c>
      <c r="J16" s="20">
        <v>1</v>
      </c>
      <c r="K16" s="17">
        <v>0</v>
      </c>
      <c r="L16" s="18">
        <f t="shared" si="1"/>
        <v>8</v>
      </c>
      <c r="M16" s="13">
        <f t="shared" si="2"/>
        <v>0.88888888888888884</v>
      </c>
      <c r="N16" s="13">
        <f>L16/(L7)*100</f>
        <v>2.3952095808383236</v>
      </c>
    </row>
    <row r="17" spans="1:14" ht="15">
      <c r="A17" s="26">
        <v>6</v>
      </c>
      <c r="B17" s="6" t="s">
        <v>18</v>
      </c>
      <c r="C17" s="10">
        <v>39</v>
      </c>
      <c r="D17" s="10"/>
      <c r="E17" s="10">
        <v>52</v>
      </c>
      <c r="F17" s="10">
        <v>0</v>
      </c>
      <c r="G17" s="10">
        <v>77</v>
      </c>
      <c r="H17" s="10">
        <v>34</v>
      </c>
      <c r="I17" s="10">
        <v>264</v>
      </c>
      <c r="J17" s="14">
        <v>329</v>
      </c>
      <c r="K17" s="10">
        <v>195</v>
      </c>
      <c r="L17" s="11">
        <f t="shared" si="1"/>
        <v>990</v>
      </c>
      <c r="M17" s="13">
        <f t="shared" si="2"/>
        <v>110</v>
      </c>
      <c r="N17" s="12">
        <f>L17/(L6+L7)*100</f>
        <v>141.42857142857144</v>
      </c>
    </row>
    <row r="18" spans="1:14" ht="14.25">
      <c r="A18" s="27"/>
      <c r="B18" s="4" t="s">
        <v>19</v>
      </c>
      <c r="C18" s="10">
        <v>10</v>
      </c>
      <c r="D18" s="10">
        <v>23</v>
      </c>
      <c r="E18" s="10">
        <v>66</v>
      </c>
      <c r="F18" s="10">
        <v>6</v>
      </c>
      <c r="G18" s="10">
        <v>3</v>
      </c>
      <c r="H18" s="10">
        <v>0</v>
      </c>
      <c r="I18" s="10">
        <v>22</v>
      </c>
      <c r="J18" s="14">
        <v>29</v>
      </c>
      <c r="K18" s="10">
        <v>14</v>
      </c>
      <c r="L18" s="11">
        <f t="shared" si="1"/>
        <v>173</v>
      </c>
      <c r="M18" s="13">
        <f t="shared" si="2"/>
        <v>19.222222222222221</v>
      </c>
      <c r="N18" s="12">
        <f>L18/(L7+L3+L4+L5+L6)*100</f>
        <v>2.1813138317992689</v>
      </c>
    </row>
    <row r="19" spans="1:14" ht="15">
      <c r="A19" s="27"/>
      <c r="B19" s="6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34</v>
      </c>
      <c r="I19" s="10">
        <v>155</v>
      </c>
      <c r="J19" s="14">
        <v>0</v>
      </c>
      <c r="K19" s="10">
        <v>0</v>
      </c>
      <c r="L19" s="11">
        <f t="shared" si="1"/>
        <v>189</v>
      </c>
      <c r="M19" s="13">
        <f t="shared" si="2"/>
        <v>21</v>
      </c>
      <c r="N19" s="12">
        <f>L19/(L6+L7)*100</f>
        <v>27</v>
      </c>
    </row>
    <row r="20" spans="1:14" ht="14.25">
      <c r="A20" s="28"/>
      <c r="B20" s="4" t="s">
        <v>21</v>
      </c>
      <c r="C20" s="10">
        <v>2</v>
      </c>
      <c r="D20" s="10">
        <v>7</v>
      </c>
      <c r="E20" s="10">
        <v>13</v>
      </c>
      <c r="F20" s="10">
        <v>2</v>
      </c>
      <c r="G20" s="10">
        <v>8</v>
      </c>
      <c r="H20" s="10">
        <v>7</v>
      </c>
      <c r="I20" s="10">
        <v>0</v>
      </c>
      <c r="J20" s="14">
        <v>3</v>
      </c>
      <c r="K20" s="10">
        <v>2</v>
      </c>
      <c r="L20" s="11">
        <f t="shared" si="1"/>
        <v>44</v>
      </c>
      <c r="M20" s="13">
        <f t="shared" si="2"/>
        <v>4.8888888888888893</v>
      </c>
      <c r="N20" s="12">
        <f>L20/(L3+L4+L5+L6+L7)*100</f>
        <v>0.55478502080443826</v>
      </c>
    </row>
    <row r="21" spans="1:14" ht="45">
      <c r="A21" s="7">
        <v>7</v>
      </c>
      <c r="B21" s="5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54</v>
      </c>
      <c r="J21" s="14">
        <v>177</v>
      </c>
      <c r="K21" s="10">
        <v>0</v>
      </c>
      <c r="L21" s="11">
        <f t="shared" si="1"/>
        <v>231</v>
      </c>
      <c r="M21" s="13">
        <f t="shared" si="2"/>
        <v>25.666666666666668</v>
      </c>
      <c r="N21" s="12">
        <f>L21/(L4+L5)*100</f>
        <v>6.003118503118503</v>
      </c>
    </row>
    <row r="22" spans="1:14" ht="45">
      <c r="A22" s="7">
        <v>8</v>
      </c>
      <c r="B22" s="5" t="s">
        <v>23</v>
      </c>
      <c r="C22" s="10">
        <v>0</v>
      </c>
      <c r="D22" s="10">
        <v>46</v>
      </c>
      <c r="E22" s="10">
        <v>44</v>
      </c>
      <c r="F22" s="10">
        <v>0</v>
      </c>
      <c r="G22" s="10">
        <v>47</v>
      </c>
      <c r="H22" s="10">
        <v>34</v>
      </c>
      <c r="I22" s="10">
        <v>115</v>
      </c>
      <c r="J22" s="14">
        <v>63</v>
      </c>
      <c r="K22" s="10">
        <v>38</v>
      </c>
      <c r="L22" s="11">
        <f t="shared" si="1"/>
        <v>387</v>
      </c>
      <c r="M22" s="13">
        <f t="shared" si="2"/>
        <v>43</v>
      </c>
      <c r="N22" s="12">
        <f>L22/(L6+L7)*100</f>
        <v>55.285714285714285</v>
      </c>
    </row>
    <row r="23" spans="1:14" ht="45">
      <c r="A23" s="7">
        <v>9</v>
      </c>
      <c r="B23" s="5" t="s">
        <v>24</v>
      </c>
      <c r="C23" s="10">
        <v>9</v>
      </c>
      <c r="D23" s="10">
        <v>8</v>
      </c>
      <c r="E23" s="10">
        <v>6</v>
      </c>
      <c r="F23" s="10">
        <v>0</v>
      </c>
      <c r="G23" s="10">
        <v>15</v>
      </c>
      <c r="H23" s="10">
        <v>0</v>
      </c>
      <c r="I23" s="10">
        <v>23</v>
      </c>
      <c r="J23" s="10">
        <v>21</v>
      </c>
      <c r="K23" s="10">
        <v>3</v>
      </c>
      <c r="L23" s="11">
        <f t="shared" si="1"/>
        <v>85</v>
      </c>
      <c r="M23" s="13">
        <f t="shared" si="2"/>
        <v>9.4444444444444446</v>
      </c>
      <c r="N23" s="12">
        <f>L23/(L7)*100</f>
        <v>25.449101796407188</v>
      </c>
    </row>
    <row r="24" spans="1:14" ht="15">
      <c r="A24" s="26">
        <v>10</v>
      </c>
      <c r="B24" s="3" t="s">
        <v>25</v>
      </c>
      <c r="C24" s="10">
        <v>7</v>
      </c>
      <c r="D24" s="10">
        <v>3</v>
      </c>
      <c r="E24" s="10">
        <v>3</v>
      </c>
      <c r="F24" s="10">
        <v>0</v>
      </c>
      <c r="G24" s="10">
        <v>8</v>
      </c>
      <c r="H24" s="10">
        <v>0</v>
      </c>
      <c r="I24" s="10">
        <v>8</v>
      </c>
      <c r="J24" s="14">
        <v>4</v>
      </c>
      <c r="K24" s="10">
        <v>1</v>
      </c>
      <c r="L24" s="11">
        <f t="shared" si="1"/>
        <v>34</v>
      </c>
      <c r="M24" s="13">
        <f t="shared" si="2"/>
        <v>3.7777777777777777</v>
      </c>
      <c r="N24" s="12">
        <f>L24/(L7)*100</f>
        <v>10.179640718562874</v>
      </c>
    </row>
    <row r="25" spans="1:14" ht="30">
      <c r="A25" s="28"/>
      <c r="B25" s="5" t="s">
        <v>26</v>
      </c>
      <c r="C25" s="10">
        <v>6</v>
      </c>
      <c r="D25" s="10">
        <v>3</v>
      </c>
      <c r="E25" s="10">
        <v>3</v>
      </c>
      <c r="F25" s="10">
        <v>0</v>
      </c>
      <c r="G25" s="10">
        <v>6</v>
      </c>
      <c r="H25" s="10">
        <v>0</v>
      </c>
      <c r="I25" s="10">
        <v>8</v>
      </c>
      <c r="J25" s="14">
        <v>4</v>
      </c>
      <c r="K25" s="10">
        <v>1</v>
      </c>
      <c r="L25" s="11">
        <f t="shared" si="1"/>
        <v>31</v>
      </c>
      <c r="M25" s="13">
        <f t="shared" si="2"/>
        <v>3.4444444444444446</v>
      </c>
      <c r="N25" s="12">
        <f>L25/(L7)*100</f>
        <v>9.2814371257485018</v>
      </c>
    </row>
    <row r="26" spans="1:14" ht="15">
      <c r="A26" s="26">
        <v>11</v>
      </c>
      <c r="B26" s="3" t="s">
        <v>27</v>
      </c>
      <c r="C26" s="10">
        <v>22</v>
      </c>
      <c r="D26" s="10">
        <v>302</v>
      </c>
      <c r="E26" s="10">
        <v>0</v>
      </c>
      <c r="F26" s="10"/>
      <c r="G26" s="10"/>
      <c r="H26" s="10">
        <v>17</v>
      </c>
      <c r="I26" s="10">
        <v>62</v>
      </c>
      <c r="J26" s="10">
        <v>598</v>
      </c>
      <c r="K26" s="10">
        <v>266</v>
      </c>
      <c r="L26" s="11">
        <f t="shared" si="1"/>
        <v>1267</v>
      </c>
      <c r="M26" s="13">
        <f t="shared" si="2"/>
        <v>140.77777777777777</v>
      </c>
      <c r="N26" s="12">
        <f>L26/(L3+L4+L5+L6+L7)*100</f>
        <v>15.975286849073257</v>
      </c>
    </row>
    <row r="27" spans="1:14" ht="15">
      <c r="A27" s="27"/>
      <c r="B27" s="3" t="s">
        <v>28</v>
      </c>
      <c r="C27" s="10">
        <v>0</v>
      </c>
      <c r="D27" s="10">
        <v>0</v>
      </c>
      <c r="E27" s="10">
        <v>0</v>
      </c>
      <c r="F27" s="10">
        <v>88</v>
      </c>
      <c r="G27" s="10">
        <v>0</v>
      </c>
      <c r="H27" s="10">
        <v>0</v>
      </c>
      <c r="I27" s="10">
        <v>0</v>
      </c>
      <c r="J27" s="14">
        <v>116</v>
      </c>
      <c r="K27" s="10">
        <v>0</v>
      </c>
      <c r="L27" s="11">
        <f t="shared" si="1"/>
        <v>204</v>
      </c>
      <c r="M27" s="13">
        <f t="shared" si="2"/>
        <v>22.666666666666668</v>
      </c>
      <c r="N27" s="12">
        <f>L27/(L3)*100</f>
        <v>6.0301507537688437</v>
      </c>
    </row>
    <row r="28" spans="1:14" ht="15">
      <c r="A28" s="27"/>
      <c r="B28" s="3" t="s">
        <v>29</v>
      </c>
      <c r="C28" s="10">
        <v>0</v>
      </c>
      <c r="D28" s="10">
        <v>302</v>
      </c>
      <c r="E28" s="10">
        <v>0</v>
      </c>
      <c r="F28" s="15">
        <v>0</v>
      </c>
      <c r="G28" s="10">
        <v>0</v>
      </c>
      <c r="H28" s="10">
        <v>0</v>
      </c>
      <c r="I28" s="10">
        <v>0</v>
      </c>
      <c r="J28" s="14">
        <v>414</v>
      </c>
      <c r="K28" s="10">
        <v>252</v>
      </c>
      <c r="L28" s="11">
        <f t="shared" si="1"/>
        <v>968</v>
      </c>
      <c r="M28" s="13">
        <f t="shared" si="2"/>
        <v>107.55555555555556</v>
      </c>
      <c r="N28" s="12">
        <f>L28/(L4+L5)*100</f>
        <v>25.155925155925157</v>
      </c>
    </row>
    <row r="29" spans="1:14" ht="15">
      <c r="A29" s="28"/>
      <c r="B29" s="3" t="s">
        <v>30</v>
      </c>
      <c r="C29" s="10">
        <v>22</v>
      </c>
      <c r="D29" s="10">
        <v>0</v>
      </c>
      <c r="E29" s="10">
        <v>0</v>
      </c>
      <c r="F29" s="10">
        <v>0</v>
      </c>
      <c r="G29" s="10">
        <v>47</v>
      </c>
      <c r="H29" s="10">
        <v>17</v>
      </c>
      <c r="I29" s="10">
        <v>62</v>
      </c>
      <c r="J29" s="10">
        <v>68</v>
      </c>
      <c r="K29" s="10">
        <v>14</v>
      </c>
      <c r="L29" s="11">
        <f t="shared" si="1"/>
        <v>230</v>
      </c>
      <c r="M29" s="13">
        <f t="shared" si="2"/>
        <v>25.555555555555557</v>
      </c>
      <c r="N29" s="12">
        <f>L29/(L7+L6)*100</f>
        <v>32.857142857142854</v>
      </c>
    </row>
    <row r="30" spans="1:14" ht="45">
      <c r="A30" s="7">
        <v>12</v>
      </c>
      <c r="B30" s="5" t="s">
        <v>31</v>
      </c>
      <c r="C30" s="10">
        <v>39</v>
      </c>
      <c r="D30" s="10">
        <v>74</v>
      </c>
      <c r="E30" s="10">
        <v>32</v>
      </c>
      <c r="F30" s="10">
        <v>12</v>
      </c>
      <c r="G30" s="10">
        <v>77</v>
      </c>
      <c r="H30" s="10">
        <v>0</v>
      </c>
      <c r="I30" s="10">
        <v>155</v>
      </c>
      <c r="J30" s="10">
        <v>82</v>
      </c>
      <c r="K30" s="10">
        <v>26</v>
      </c>
      <c r="L30" s="11">
        <f t="shared" si="1"/>
        <v>497</v>
      </c>
      <c r="M30" s="13">
        <f t="shared" si="2"/>
        <v>55.222222222222221</v>
      </c>
      <c r="N30" s="12">
        <f>L30/(L5)*100</f>
        <v>78.267716535433067</v>
      </c>
    </row>
    <row r="31" spans="1:14" ht="15">
      <c r="A31" s="26">
        <v>13</v>
      </c>
      <c r="B31" s="3" t="s">
        <v>32</v>
      </c>
      <c r="C31" s="10" t="s">
        <v>33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 t="s">
        <v>34</v>
      </c>
      <c r="J31" s="14" t="s">
        <v>35</v>
      </c>
      <c r="K31" s="10">
        <v>0</v>
      </c>
      <c r="L31" s="11">
        <f t="shared" si="1"/>
        <v>0</v>
      </c>
      <c r="M31" s="13">
        <f t="shared" si="2"/>
        <v>0</v>
      </c>
      <c r="N31" s="12">
        <f>L31/(L6+L7)*100</f>
        <v>0</v>
      </c>
    </row>
    <row r="32" spans="1:14" ht="15">
      <c r="A32" s="28"/>
      <c r="B32" s="3" t="s">
        <v>36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 t="s">
        <v>37</v>
      </c>
      <c r="J32" s="14" t="s">
        <v>35</v>
      </c>
      <c r="K32" s="10">
        <v>0</v>
      </c>
      <c r="L32" s="11">
        <f t="shared" si="1"/>
        <v>0</v>
      </c>
      <c r="M32" s="13">
        <f t="shared" si="2"/>
        <v>0</v>
      </c>
      <c r="N32" s="12">
        <f>L32/(L6+L7)*100</f>
        <v>0</v>
      </c>
    </row>
    <row r="33" spans="1:14" ht="45">
      <c r="A33" s="7">
        <v>14</v>
      </c>
      <c r="B33" s="5" t="s">
        <v>38</v>
      </c>
      <c r="C33" s="10"/>
      <c r="D33" s="10">
        <v>0</v>
      </c>
      <c r="E33" s="10">
        <v>0</v>
      </c>
      <c r="F33" s="10">
        <v>0</v>
      </c>
      <c r="G33" s="10">
        <v>55</v>
      </c>
      <c r="H33" s="10">
        <v>0</v>
      </c>
      <c r="I33" s="10">
        <v>52</v>
      </c>
      <c r="J33" s="10">
        <v>0</v>
      </c>
      <c r="K33" s="10">
        <v>0</v>
      </c>
      <c r="L33" s="11">
        <f t="shared" si="1"/>
        <v>107</v>
      </c>
      <c r="M33" s="13">
        <f t="shared" si="2"/>
        <v>11.888888888888889</v>
      </c>
      <c r="N33" s="12">
        <f>L33/(L3+L4+L5+L6+L7)*100</f>
        <v>1.3491363005926114</v>
      </c>
    </row>
    <row r="34" spans="1:14" ht="45">
      <c r="A34" s="7">
        <v>15</v>
      </c>
      <c r="B34" s="5" t="s">
        <v>39</v>
      </c>
      <c r="C34" s="10">
        <v>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17</v>
      </c>
      <c r="J34" s="10">
        <v>10</v>
      </c>
      <c r="K34" s="10">
        <v>0</v>
      </c>
      <c r="L34" s="11">
        <f t="shared" si="1"/>
        <v>36</v>
      </c>
      <c r="M34" s="13">
        <f t="shared" si="2"/>
        <v>4</v>
      </c>
      <c r="N34" s="12">
        <f>L34/(L7)*100</f>
        <v>10.778443113772456</v>
      </c>
    </row>
    <row r="35" spans="1:14" ht="30">
      <c r="A35" s="26">
        <v>16</v>
      </c>
      <c r="B35" s="5" t="s">
        <v>40</v>
      </c>
      <c r="C35" s="10">
        <v>34</v>
      </c>
      <c r="D35" s="10">
        <v>36</v>
      </c>
      <c r="E35" s="10">
        <v>20</v>
      </c>
      <c r="F35" s="10">
        <v>18</v>
      </c>
      <c r="G35" s="10">
        <v>35</v>
      </c>
      <c r="H35" s="10">
        <v>18</v>
      </c>
      <c r="I35" s="10">
        <v>77</v>
      </c>
      <c r="J35" s="10">
        <v>77</v>
      </c>
      <c r="K35" s="10">
        <v>35</v>
      </c>
      <c r="L35" s="11">
        <f t="shared" si="1"/>
        <v>350</v>
      </c>
      <c r="M35" s="13">
        <f t="shared" si="2"/>
        <v>38.888888888888886</v>
      </c>
      <c r="N35" s="12">
        <f>L35/(L5)*100</f>
        <v>55.118110236220474</v>
      </c>
    </row>
    <row r="36" spans="1:14" ht="15">
      <c r="A36" s="28"/>
      <c r="B36" s="5" t="s">
        <v>41</v>
      </c>
      <c r="C36" s="10">
        <v>25</v>
      </c>
      <c r="D36" s="10">
        <v>22</v>
      </c>
      <c r="E36" s="10">
        <v>21</v>
      </c>
      <c r="F36" s="10">
        <v>23</v>
      </c>
      <c r="G36" s="10">
        <v>40</v>
      </c>
      <c r="H36" s="10">
        <v>23</v>
      </c>
      <c r="I36" s="10">
        <v>49</v>
      </c>
      <c r="J36" s="10">
        <v>29</v>
      </c>
      <c r="K36" s="10">
        <v>14</v>
      </c>
      <c r="L36" s="11">
        <f t="shared" si="1"/>
        <v>246</v>
      </c>
      <c r="M36" s="13">
        <f t="shared" si="2"/>
        <v>27.333333333333332</v>
      </c>
      <c r="N36" s="12">
        <f>L36/(L5)*100</f>
        <v>38.740157480314963</v>
      </c>
    </row>
    <row r="37" spans="1:14" ht="15">
      <c r="A37" s="26">
        <v>17</v>
      </c>
      <c r="B37" s="5" t="s">
        <v>42</v>
      </c>
      <c r="C37" s="10"/>
      <c r="D37" s="10"/>
      <c r="E37" s="10"/>
      <c r="F37" s="10">
        <v>0</v>
      </c>
      <c r="G37" s="10"/>
      <c r="H37" s="10"/>
      <c r="I37" s="10"/>
      <c r="J37" s="10"/>
      <c r="K37" s="10"/>
      <c r="L37" s="11">
        <f t="shared" si="1"/>
        <v>0</v>
      </c>
      <c r="M37" s="13">
        <f t="shared" si="2"/>
        <v>0</v>
      </c>
      <c r="N37" s="12">
        <f>L37/(L7)*100</f>
        <v>0</v>
      </c>
    </row>
    <row r="38" spans="1:14" ht="15">
      <c r="A38" s="27"/>
      <c r="B38" s="5" t="s">
        <v>43</v>
      </c>
      <c r="C38" s="10">
        <v>35</v>
      </c>
      <c r="D38" s="10">
        <v>19</v>
      </c>
      <c r="E38" s="10">
        <v>17</v>
      </c>
      <c r="F38" s="10">
        <v>0</v>
      </c>
      <c r="G38" s="10">
        <v>15</v>
      </c>
      <c r="H38" s="10">
        <v>9</v>
      </c>
      <c r="I38" s="10">
        <v>39</v>
      </c>
      <c r="J38" s="10">
        <v>33</v>
      </c>
      <c r="K38" s="10">
        <v>14</v>
      </c>
      <c r="L38" s="11">
        <f t="shared" si="1"/>
        <v>181</v>
      </c>
      <c r="M38" s="13">
        <f t="shared" si="2"/>
        <v>20.111111111111111</v>
      </c>
      <c r="N38" s="12">
        <f>L38/(L7)*100</f>
        <v>54.191616766467064</v>
      </c>
    </row>
    <row r="39" spans="1:14" ht="15">
      <c r="A39" s="28"/>
      <c r="B39" s="5" t="s">
        <v>44</v>
      </c>
      <c r="C39" s="10">
        <v>15</v>
      </c>
      <c r="D39" s="10">
        <v>13</v>
      </c>
      <c r="E39" s="10">
        <v>12</v>
      </c>
      <c r="F39" s="10">
        <v>0</v>
      </c>
      <c r="G39" s="10">
        <v>29</v>
      </c>
      <c r="H39" s="10">
        <v>7</v>
      </c>
      <c r="I39" s="10">
        <v>22</v>
      </c>
      <c r="J39" s="10">
        <v>34</v>
      </c>
      <c r="K39" s="15">
        <v>9</v>
      </c>
      <c r="L39" s="11">
        <f t="shared" si="1"/>
        <v>141</v>
      </c>
      <c r="M39" s="13">
        <f t="shared" si="2"/>
        <v>15.666666666666666</v>
      </c>
      <c r="N39" s="12">
        <f>L39/(L7)*100</f>
        <v>42.215568862275447</v>
      </c>
    </row>
    <row r="40" spans="1:14" ht="60">
      <c r="A40" s="7">
        <v>18</v>
      </c>
      <c r="B40" s="5" t="s">
        <v>45</v>
      </c>
      <c r="C40" s="10">
        <v>0</v>
      </c>
      <c r="D40" s="10">
        <v>0</v>
      </c>
      <c r="E40" s="10">
        <v>0</v>
      </c>
      <c r="F40" s="10"/>
      <c r="G40" s="10">
        <v>34</v>
      </c>
      <c r="H40" s="10">
        <v>5</v>
      </c>
      <c r="I40" s="10">
        <v>36</v>
      </c>
      <c r="J40" s="10">
        <v>12</v>
      </c>
      <c r="K40" s="10">
        <v>3</v>
      </c>
      <c r="L40" s="11">
        <f t="shared" si="1"/>
        <v>90</v>
      </c>
      <c r="M40" s="13">
        <f t="shared" si="2"/>
        <v>10</v>
      </c>
      <c r="N40" s="12">
        <f>L40/(L5)*100</f>
        <v>14.173228346456693</v>
      </c>
    </row>
    <row r="41" spans="1:14" ht="60">
      <c r="A41" s="7">
        <v>19</v>
      </c>
      <c r="B41" s="5" t="s">
        <v>46</v>
      </c>
      <c r="C41" s="10">
        <v>40</v>
      </c>
      <c r="D41" s="10">
        <v>2</v>
      </c>
      <c r="E41" s="10">
        <v>19</v>
      </c>
      <c r="F41" s="10">
        <v>0</v>
      </c>
      <c r="G41" s="10">
        <v>21</v>
      </c>
      <c r="H41" s="10">
        <v>7</v>
      </c>
      <c r="I41" s="10">
        <v>61</v>
      </c>
      <c r="J41" s="10">
        <v>40</v>
      </c>
      <c r="K41" s="10">
        <v>13</v>
      </c>
      <c r="L41" s="11">
        <f t="shared" si="1"/>
        <v>203</v>
      </c>
      <c r="M41" s="13">
        <f t="shared" si="2"/>
        <v>22.555555555555557</v>
      </c>
      <c r="N41" s="12">
        <f>L41/(L7)*100</f>
        <v>60.778443113772454</v>
      </c>
    </row>
    <row r="42" spans="1:14" ht="45">
      <c r="A42" s="7">
        <v>20</v>
      </c>
      <c r="B42" s="5" t="s">
        <v>47</v>
      </c>
      <c r="C42" s="10">
        <v>291</v>
      </c>
      <c r="D42" s="10">
        <v>360</v>
      </c>
      <c r="E42" s="10">
        <v>124</v>
      </c>
      <c r="F42" s="10">
        <v>283</v>
      </c>
      <c r="G42" s="10">
        <v>396</v>
      </c>
      <c r="H42" s="10">
        <v>245</v>
      </c>
      <c r="I42" s="10">
        <v>832</v>
      </c>
      <c r="J42" s="10">
        <v>806</v>
      </c>
      <c r="K42" s="10">
        <v>117</v>
      </c>
      <c r="L42" s="11">
        <f t="shared" si="1"/>
        <v>3454</v>
      </c>
      <c r="M42" s="13">
        <f t="shared" si="2"/>
        <v>383.77777777777777</v>
      </c>
      <c r="N42" s="12">
        <f>L42/(L3+L4+L5+L6+L7)*100</f>
        <v>43.550624133148403</v>
      </c>
    </row>
    <row r="43" spans="1:14" ht="30">
      <c r="A43" s="7">
        <v>21</v>
      </c>
      <c r="B43" s="5" t="s">
        <v>48</v>
      </c>
      <c r="C43" s="10">
        <v>291</v>
      </c>
      <c r="D43" s="10">
        <v>173</v>
      </c>
      <c r="E43" s="10">
        <v>176</v>
      </c>
      <c r="F43" s="10">
        <v>303</v>
      </c>
      <c r="G43" s="10">
        <v>150</v>
      </c>
      <c r="H43" s="10">
        <v>160</v>
      </c>
      <c r="I43" s="10">
        <v>256</v>
      </c>
      <c r="J43" s="10">
        <v>210</v>
      </c>
      <c r="K43" s="10">
        <v>200</v>
      </c>
      <c r="L43" s="11">
        <f t="shared" si="1"/>
        <v>1919</v>
      </c>
      <c r="M43" s="13">
        <f t="shared" si="2"/>
        <v>213.22222222222223</v>
      </c>
      <c r="N43" s="12">
        <f>L43/(L3+L4+L6+L5+L7)*100</f>
        <v>24.196192157357206</v>
      </c>
    </row>
  </sheetData>
  <mergeCells count="11">
    <mergeCell ref="A26:A29"/>
    <mergeCell ref="A31:A32"/>
    <mergeCell ref="A35:A36"/>
    <mergeCell ref="A37:A39"/>
    <mergeCell ref="A2:A7"/>
    <mergeCell ref="A8:A10"/>
    <mergeCell ref="A11:A12"/>
    <mergeCell ref="A13:A14"/>
    <mergeCell ref="A15:A16"/>
    <mergeCell ref="A17:A20"/>
    <mergeCell ref="A24:A2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Сенюта Людмила Алексеевна</cp:lastModifiedBy>
  <dcterms:created xsi:type="dcterms:W3CDTF">2023-03-15T09:06:16Z</dcterms:created>
  <dcterms:modified xsi:type="dcterms:W3CDTF">2023-03-16T03:52:37Z</dcterms:modified>
</cp:coreProperties>
</file>